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515" windowHeight="9015" activeTab="0"/>
  </bookViews>
  <sheets>
    <sheet name="Eingabemaske-Ergebnis" sheetId="1" r:id="rId1"/>
    <sheet name="Rechengang" sheetId="2" state="hidden" r:id="rId2"/>
  </sheets>
  <definedNames/>
  <calcPr fullCalcOnLoad="1"/>
</workbook>
</file>

<file path=xl/sharedStrings.xml><?xml version="1.0" encoding="utf-8"?>
<sst xmlns="http://schemas.openxmlformats.org/spreadsheetml/2006/main" count="60" uniqueCount="60">
  <si>
    <t>Anrechnung einer Abfindung auf das Arbeitslosengeld</t>
  </si>
  <si>
    <t>Alter bei Beendigung des Beschäftigungsverhältnisses</t>
  </si>
  <si>
    <t>Betriebszugehörigkeit in Jahren</t>
  </si>
  <si>
    <t>Höhe der Abfindung (brutto) in Euro</t>
  </si>
  <si>
    <t>Monatliches Arbeitsengelt (brutto)</t>
  </si>
  <si>
    <t xml:space="preserve">Anrechenbarer Teil der Abfindung </t>
  </si>
  <si>
    <t>in Prozent</t>
  </si>
  <si>
    <t>in Euro</t>
  </si>
  <si>
    <t>Tagessatz Arbeitsentgelt</t>
  </si>
  <si>
    <t>Berechnung des Zeitraums, in dem der ALG-Anspruch ruht, also kein Alg ausgezahlt wird, da zunächst ein Teil der Abfindung verbraucht werden muss</t>
  </si>
  <si>
    <t>Ruhenszeitraum (= Anzahl der Kalendertage, in denen kein ALG gezahlt wird)</t>
  </si>
  <si>
    <t>Rechnerischer Wert</t>
  </si>
  <si>
    <t>Maximaler Anteil</t>
  </si>
  <si>
    <t>Mindest-Anteil</t>
  </si>
  <si>
    <t>Einfließender Wert</t>
  </si>
  <si>
    <t>Einfließendes Alter</t>
  </si>
  <si>
    <t>Einfließende Betriebszugehörigkeit</t>
  </si>
  <si>
    <t>5er-Einheiten</t>
  </si>
  <si>
    <t>Abrunden</t>
  </si>
  <si>
    <t>Summe "5er-Einheiten"</t>
  </si>
  <si>
    <t>Alter</t>
  </si>
  <si>
    <t>Das Arbeitslosengeld ruht nur dann, wenn die für den Arbeitgeber maßgebende Kündigungsfrist bei der Beendigung des Arbeitsverhältnisses nicht eingehalten wird.</t>
  </si>
  <si>
    <t>Wichtig: Der Ruhenszeitraum endet auf jeden Fall spätestens nach einem Jahr oder - je nach dem was günstiger ist - an dem Tag, an dem das Beschäftigungsverhältnis unter Einhaltung der Kündigungsfrist hätte beendet werden können.</t>
  </si>
  <si>
    <t xml:space="preserve">V.i.S.d.P.: Horst Schmitthenner, </t>
  </si>
  <si>
    <t xml:space="preserve">Förderverein gewerkschaftliche Arbeitslosenarbeit e.V., </t>
  </si>
  <si>
    <t>Tel.:</t>
  </si>
  <si>
    <t>030 / 86 87 67 00</t>
  </si>
  <si>
    <t xml:space="preserve">Fax: </t>
  </si>
  <si>
    <t>030 / 86 87 67 0 21</t>
  </si>
  <si>
    <t xml:space="preserve">E-Mail: </t>
  </si>
  <si>
    <t>info@erwerbslos.de</t>
  </si>
  <si>
    <t xml:space="preserve">Internet: </t>
  </si>
  <si>
    <t>Alte Jakobstr. 149</t>
  </si>
  <si>
    <t>10969 Berlin</t>
  </si>
  <si>
    <t>Betriebsräte können das "A-info" ab mindestens 5 Exemplaren im Abo beziehen.</t>
  </si>
  <si>
    <t>IMPRESSUM</t>
  </si>
  <si>
    <t>ACHTUNG</t>
  </si>
  <si>
    <t>Bank für Sozialwirtschaft IBAN DE62 1002 0500 0001 3616 00</t>
  </si>
  <si>
    <t>Wir stellen diesen Rechner kostenlos zur Verfügung, würden uns aber über Spenden sehr freuen:</t>
  </si>
  <si>
    <t>Mitglieder des Fördervereins erhalten regelmäßig unseren Rundbrief "A-info".</t>
  </si>
  <si>
    <t>Wir bieten außerdem weitere Flyer und Ratgeber zum Arbeitslosengeld I und II (sog. Hartz IV).</t>
  </si>
  <si>
    <t xml:space="preserve">Informationen zum Förderverein stehen unter </t>
  </si>
  <si>
    <t>http://www.erwerbslos.de/verein.html</t>
  </si>
  <si>
    <t xml:space="preserve">Weitere Informationen dazu auf </t>
  </si>
  <si>
    <t>http://www.erwerbslos.de/a-info.html</t>
  </si>
  <si>
    <t>http://www.erwerbslos.de/qrecht-praktischq-sozial-infos-fuer-br.html</t>
  </si>
  <si>
    <t xml:space="preserve">Bestellmöglichkeit auf </t>
  </si>
  <si>
    <t>http://www.erwerbslos.de/medienbestellung.html</t>
  </si>
  <si>
    <t>http://www.erwerbslos.de/</t>
  </si>
  <si>
    <t>http://www.erwerbslos.de/qrecht-praktischq-sozial-infos-fuer-br/newsletter.html</t>
  </si>
  <si>
    <t>Erstellt nach bestem Wissen und Gewissen, aber ohne Gewähr für die Richtigkeit der Rechenergebnisse. Eine Haftung kann nicht übernommen werden. Weitere Hintergrundinformationen zum Thema "Abfindungen" im Newsletter "recht praktisch", Ausgabe Nr. 4:</t>
  </si>
  <si>
    <t>Jahre im Betrieb</t>
  </si>
  <si>
    <t>BA-Tabelle</t>
  </si>
  <si>
    <t>aus Eingabemaske:</t>
  </si>
  <si>
    <t>Ermittlung des Anteils der Abfindung, der angerechnet wird (in Abhängigkeit vom Alter und der Betriebszugehörigkeit) nach § 158 (2) SGB III</t>
  </si>
  <si>
    <t>Rechenprogramm: Martin Künkler, Kurt Nikolaus</t>
  </si>
  <si>
    <t>Koordinierungsstelle gewerkschaftlicher Arbeitslosengruppen</t>
  </si>
  <si>
    <t>Spezielle Informationsangebote für Betriebs- und Personalräte stehen zum Download bereit:</t>
  </si>
  <si>
    <r>
      <t xml:space="preserve">Gebrauchsanweisung: </t>
    </r>
    <r>
      <rPr>
        <sz val="10"/>
        <rFont val="Arial"/>
        <family val="2"/>
      </rPr>
      <t>Es müssen nur vier Eingaben in den grün hinterlegten Feldern in der Spalte F gemacht werden. Zeile 4: Alter in Jahren eintragen. Zeile 5: die tatsächliche Betriebszugehörigkeit in Jahren eintragen. Die Regelung, wonach nur Zeiten ab dem 35. Lebensjahr zählen, ist seit einiger Zeit entfallen. Zeile 7: Höhe der Abfindung in Euro eintragen. Zeile 11: Bisherigen monatlichen Brutto-Verdienst eintragen: Wer es ganz korrekt machen will, trägt hier den Durchschnitt aus den letzten 12 Monaten vor dem Beschäftigungsende ein. Die gelb hinterlegten Felder zeigen Zwischen-Rechenschritte an. Das Ergebnis - die Anzahl der Kalendertage an denen kein ALG ausgezahlt wird - wird in Zeile 15 angezeigt.</t>
    </r>
  </si>
  <si>
    <t>Selbstverständlich bekommt jede/r Spender/in mit Adressangabe eine steuerabzugsfähige Zuwendungsbescheinigung!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</si>
</sst>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1"/>
      <color indexed="8"/>
      <name val="Calibri"/>
      <family val="2"/>
    </font>
    <font>
      <sz val="8"/>
      <name val="Arial"/>
      <family val="0"/>
    </font>
    <font>
      <b/>
      <sz val="12"/>
      <name val="Arial"/>
      <family val="2"/>
    </font>
    <font>
      <sz val="11"/>
      <name val="Arial"/>
      <family val="0"/>
    </font>
    <font>
      <b/>
      <sz val="10"/>
      <color indexed="10"/>
      <name val="Arial"/>
      <family val="2"/>
    </font>
    <font>
      <b/>
      <sz val="10"/>
      <name val="Arial"/>
      <family val="2"/>
    </font>
    <font>
      <u val="single"/>
      <sz val="10"/>
      <color indexed="12"/>
      <name val="Arial"/>
      <family val="0"/>
    </font>
    <font>
      <b/>
      <sz val="10"/>
      <color indexed="22"/>
      <name val="Arial"/>
      <family val="2"/>
    </font>
    <font>
      <b/>
      <i/>
      <sz val="10"/>
      <name val="Arial"/>
      <family val="2"/>
    </font>
    <font>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tint="-0.04997999966144562"/>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theme="1"/>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28">
    <xf numFmtId="0" fontId="0" fillId="0" borderId="0" xfId="0" applyAlignment="1">
      <alignment/>
    </xf>
    <xf numFmtId="0" fontId="4" fillId="0" borderId="0" xfId="0" applyFont="1" applyAlignment="1">
      <alignment/>
    </xf>
    <xf numFmtId="0" fontId="0" fillId="33" borderId="0" xfId="0" applyFill="1" applyAlignment="1">
      <alignment/>
    </xf>
    <xf numFmtId="44" fontId="0" fillId="33" borderId="0" xfId="58" applyFont="1" applyFill="1" applyAlignment="1">
      <alignment/>
    </xf>
    <xf numFmtId="0" fontId="0" fillId="34" borderId="0" xfId="0" applyFill="1" applyAlignment="1" applyProtection="1">
      <alignment/>
      <protection locked="0"/>
    </xf>
    <xf numFmtId="44" fontId="0" fillId="34" borderId="0" xfId="58" applyFont="1" applyFill="1" applyAlignment="1" applyProtection="1">
      <alignment/>
      <protection locked="0"/>
    </xf>
    <xf numFmtId="0" fontId="0" fillId="35" borderId="10" xfId="0" applyFill="1" applyBorder="1" applyAlignment="1">
      <alignment/>
    </xf>
    <xf numFmtId="0" fontId="0" fillId="0" borderId="0" xfId="0" applyAlignment="1">
      <alignment horizontal="left" wrapText="1"/>
    </xf>
    <xf numFmtId="0" fontId="4" fillId="0" borderId="0" xfId="0" applyFont="1" applyAlignment="1">
      <alignment/>
    </xf>
    <xf numFmtId="0" fontId="0" fillId="0" borderId="0" xfId="0" applyFont="1" applyAlignment="1">
      <alignment/>
    </xf>
    <xf numFmtId="0" fontId="4" fillId="0" borderId="0" xfId="0" applyFont="1" applyBorder="1" applyAlignment="1">
      <alignment/>
    </xf>
    <xf numFmtId="0" fontId="4" fillId="0" borderId="0" xfId="0" applyFont="1" applyBorder="1" applyAlignment="1">
      <alignment wrapText="1"/>
    </xf>
    <xf numFmtId="0" fontId="7" fillId="0" borderId="0" xfId="47" applyAlignment="1" applyProtection="1">
      <alignment/>
      <protection/>
    </xf>
    <xf numFmtId="0" fontId="0" fillId="0" borderId="0" xfId="0" applyAlignment="1">
      <alignment horizontal="left"/>
    </xf>
    <xf numFmtId="0" fontId="44" fillId="36" borderId="0" xfId="0" applyFont="1" applyFill="1" applyAlignment="1">
      <alignment/>
    </xf>
    <xf numFmtId="0" fontId="0" fillId="0" borderId="0" xfId="0" applyFont="1" applyAlignment="1">
      <alignment/>
    </xf>
    <xf numFmtId="0" fontId="9" fillId="0" borderId="0" xfId="0" applyFont="1" applyAlignment="1">
      <alignment/>
    </xf>
    <xf numFmtId="0" fontId="45" fillId="0" borderId="0" xfId="0" applyFont="1" applyAlignment="1">
      <alignment/>
    </xf>
    <xf numFmtId="0" fontId="6" fillId="0" borderId="0" xfId="0" applyFont="1" applyAlignment="1">
      <alignment horizontal="left" wrapText="1"/>
    </xf>
    <xf numFmtId="0" fontId="0" fillId="0" borderId="0" xfId="0" applyAlignment="1">
      <alignment horizontal="left" wrapText="1"/>
    </xf>
    <xf numFmtId="0" fontId="7" fillId="0" borderId="0" xfId="47" applyAlignment="1" applyProtection="1">
      <alignment horizontal="left"/>
      <protection/>
    </xf>
    <xf numFmtId="0" fontId="7" fillId="0" borderId="0" xfId="47" applyBorder="1" applyAlignment="1" applyProtection="1">
      <alignment horizontal="left"/>
      <protection/>
    </xf>
    <xf numFmtId="0" fontId="4" fillId="0" borderId="0" xfId="0" applyFont="1" applyBorder="1" applyAlignment="1">
      <alignment horizontal="left"/>
    </xf>
    <xf numFmtId="0" fontId="4" fillId="0" borderId="0" xfId="0" applyFont="1" applyBorder="1" applyAlignment="1">
      <alignment horizontal="left" wrapText="1"/>
    </xf>
    <xf numFmtId="0" fontId="0" fillId="0" borderId="0" xfId="0" applyAlignment="1">
      <alignment horizontal="left"/>
    </xf>
    <xf numFmtId="0" fontId="5" fillId="0" borderId="0" xfId="0" applyFont="1" applyAlignment="1">
      <alignment horizontal="left" wrapText="1"/>
    </xf>
    <xf numFmtId="0" fontId="6" fillId="0" borderId="0" xfId="0" applyFont="1" applyAlignment="1">
      <alignment horizontal="left" vertical="top" wrapText="1"/>
    </xf>
    <xf numFmtId="0" fontId="3" fillId="0" borderId="0" xfId="0"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733425</xdr:colOff>
      <xdr:row>18</xdr:row>
      <xdr:rowOff>85725</xdr:rowOff>
    </xdr:from>
    <xdr:to>
      <xdr:col>10</xdr:col>
      <xdr:colOff>276225</xdr:colOff>
      <xdr:row>24</xdr:row>
      <xdr:rowOff>152400</xdr:rowOff>
    </xdr:to>
    <xdr:pic>
      <xdr:nvPicPr>
        <xdr:cNvPr id="1" name="Picture 1" descr="KOS-Klecks"/>
        <xdr:cNvPicPr preferRelativeResize="1">
          <a:picLocks noChangeAspect="1"/>
        </xdr:cNvPicPr>
      </xdr:nvPicPr>
      <xdr:blipFill>
        <a:blip r:embed="rId1"/>
        <a:stretch>
          <a:fillRect/>
        </a:stretch>
      </xdr:blipFill>
      <xdr:spPr>
        <a:xfrm>
          <a:off x="6886575" y="3514725"/>
          <a:ext cx="12382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werbslos.de/verein.html" TargetMode="External" /><Relationship Id="rId2" Type="http://schemas.openxmlformats.org/officeDocument/2006/relationships/hyperlink" Target="http://www.erwerbslos.de/a-info.html" TargetMode="External" /><Relationship Id="rId3" Type="http://schemas.openxmlformats.org/officeDocument/2006/relationships/hyperlink" Target="http://www.erwerbslos.de/qrecht-praktischq-sozial-infos-fuer-br.html" TargetMode="External" /><Relationship Id="rId4" Type="http://schemas.openxmlformats.org/officeDocument/2006/relationships/hyperlink" Target="http://www.erwerbslos.de/medienbestellung.html" TargetMode="External" /><Relationship Id="rId5" Type="http://schemas.openxmlformats.org/officeDocument/2006/relationships/hyperlink" Target="http://www.erwerbslos.de/" TargetMode="External" /><Relationship Id="rId6" Type="http://schemas.openxmlformats.org/officeDocument/2006/relationships/hyperlink" Target="http://www.erwerbslos.de/qrecht-praktischq-sozial-infos-fuer-br/newsletter.html"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1">
      <selection activeCell="M5" sqref="M5"/>
    </sheetView>
  </sheetViews>
  <sheetFormatPr defaultColWidth="11.421875" defaultRowHeight="12.75"/>
  <cols>
    <col min="6" max="7" width="11.8515625" style="0" bestFit="1" customWidth="1"/>
    <col min="9" max="12" width="12.7109375" style="0" customWidth="1"/>
  </cols>
  <sheetData>
    <row r="1" spans="1:12" ht="15.75">
      <c r="A1" s="27" t="s">
        <v>0</v>
      </c>
      <c r="B1" s="27"/>
      <c r="C1" s="27"/>
      <c r="D1" s="27"/>
      <c r="E1" s="27"/>
      <c r="F1" s="27"/>
      <c r="G1" s="27"/>
      <c r="H1" s="27"/>
      <c r="I1" s="27"/>
      <c r="J1" s="27"/>
      <c r="K1" s="27"/>
      <c r="L1" s="27"/>
    </row>
    <row r="2" spans="1:12" ht="14.25">
      <c r="A2" s="1" t="s">
        <v>9</v>
      </c>
      <c r="B2" s="1"/>
      <c r="C2" s="1"/>
      <c r="D2" s="1"/>
      <c r="E2" s="1"/>
      <c r="F2" s="1"/>
      <c r="G2" s="1"/>
      <c r="H2" s="1"/>
      <c r="I2" s="1"/>
      <c r="J2" s="1"/>
      <c r="K2" s="1"/>
      <c r="L2" s="1"/>
    </row>
    <row r="4" spans="1:12" ht="24.75" customHeight="1">
      <c r="A4" s="24" t="s">
        <v>1</v>
      </c>
      <c r="B4" s="24"/>
      <c r="C4" s="24"/>
      <c r="D4" s="24"/>
      <c r="F4" s="4"/>
      <c r="I4" s="25" t="s">
        <v>21</v>
      </c>
      <c r="J4" s="19"/>
      <c r="K4" s="19"/>
      <c r="L4" s="19"/>
    </row>
    <row r="5" spans="1:12" ht="24.75" customHeight="1">
      <c r="A5" s="24" t="s">
        <v>2</v>
      </c>
      <c r="B5" s="24"/>
      <c r="C5" s="24"/>
      <c r="F5" s="4"/>
      <c r="I5" s="19"/>
      <c r="J5" s="19"/>
      <c r="K5" s="19"/>
      <c r="L5" s="19"/>
    </row>
    <row r="7" spans="1:13" ht="12.75" customHeight="1">
      <c r="A7" s="24" t="s">
        <v>3</v>
      </c>
      <c r="B7" s="24"/>
      <c r="C7" s="24"/>
      <c r="F7" s="5"/>
      <c r="I7" s="26" t="s">
        <v>58</v>
      </c>
      <c r="J7" s="26"/>
      <c r="K7" s="26"/>
      <c r="L7" s="26"/>
      <c r="M7" s="26"/>
    </row>
    <row r="8" spans="6:13" ht="12.75">
      <c r="F8" t="s">
        <v>6</v>
      </c>
      <c r="G8" t="s">
        <v>7</v>
      </c>
      <c r="I8" s="26"/>
      <c r="J8" s="26"/>
      <c r="K8" s="26"/>
      <c r="L8" s="26"/>
      <c r="M8" s="26"/>
    </row>
    <row r="9" spans="1:13" ht="12.75">
      <c r="A9" s="24" t="s">
        <v>5</v>
      </c>
      <c r="B9" s="24"/>
      <c r="C9" s="24"/>
      <c r="F9" s="2">
        <f>IF(F7="","",Rechengang!C23)</f>
      </c>
      <c r="G9" s="3">
        <f>IF(F7="","",ROUND(F7/100*F9,2))</f>
      </c>
      <c r="I9" s="26"/>
      <c r="J9" s="26"/>
      <c r="K9" s="26"/>
      <c r="L9" s="26"/>
      <c r="M9" s="26"/>
    </row>
    <row r="10" spans="9:13" ht="12.75">
      <c r="I10" s="26"/>
      <c r="J10" s="26"/>
      <c r="K10" s="26"/>
      <c r="L10" s="26"/>
      <c r="M10" s="26"/>
    </row>
    <row r="11" spans="1:13" ht="12.75">
      <c r="A11" s="24" t="s">
        <v>4</v>
      </c>
      <c r="B11" s="24"/>
      <c r="C11" s="24"/>
      <c r="F11" s="5"/>
      <c r="I11" s="26"/>
      <c r="J11" s="26"/>
      <c r="K11" s="26"/>
      <c r="L11" s="26"/>
      <c r="M11" s="26"/>
    </row>
    <row r="12" spans="9:13" ht="12.75">
      <c r="I12" s="26"/>
      <c r="J12" s="26"/>
      <c r="K12" s="26"/>
      <c r="L12" s="26"/>
      <c r="M12" s="26"/>
    </row>
    <row r="13" spans="1:13" ht="12.75">
      <c r="A13" s="24" t="s">
        <v>8</v>
      </c>
      <c r="B13" s="24"/>
      <c r="F13" s="2">
        <f>IF(F11="","",ROUND(F11*12/365,2))</f>
      </c>
      <c r="I13" s="26"/>
      <c r="J13" s="26"/>
      <c r="K13" s="26"/>
      <c r="L13" s="26"/>
      <c r="M13" s="26"/>
    </row>
    <row r="14" spans="9:13" ht="12.75">
      <c r="I14" s="26"/>
      <c r="J14" s="26"/>
      <c r="K14" s="26"/>
      <c r="L14" s="26"/>
      <c r="M14" s="26"/>
    </row>
    <row r="15" spans="1:13" ht="24.75" customHeight="1">
      <c r="A15" s="19" t="s">
        <v>10</v>
      </c>
      <c r="B15" s="19"/>
      <c r="C15" s="19"/>
      <c r="D15" s="19"/>
      <c r="F15" s="6">
        <f>IF(G9="","",IF(F13="","",ROUNDDOWN(G9/F13,0)))</f>
      </c>
      <c r="I15" s="26"/>
      <c r="J15" s="26"/>
      <c r="K15" s="26"/>
      <c r="L15" s="26"/>
      <c r="M15" s="26"/>
    </row>
    <row r="16" spans="9:13" ht="12.75">
      <c r="I16" s="26"/>
      <c r="J16" s="26"/>
      <c r="K16" s="26"/>
      <c r="L16" s="26"/>
      <c r="M16" s="26"/>
    </row>
    <row r="17" spans="9:13" ht="12.75">
      <c r="I17" s="26"/>
      <c r="J17" s="26"/>
      <c r="K17" s="26"/>
      <c r="L17" s="26"/>
      <c r="M17" s="26"/>
    </row>
    <row r="18" spans="1:13" ht="12.75" customHeight="1">
      <c r="A18" s="25" t="s">
        <v>22</v>
      </c>
      <c r="B18" s="19"/>
      <c r="C18" s="19"/>
      <c r="D18" s="19"/>
      <c r="E18" s="19"/>
      <c r="F18" s="19"/>
      <c r="I18" s="26"/>
      <c r="J18" s="26"/>
      <c r="K18" s="26"/>
      <c r="L18" s="26"/>
      <c r="M18" s="26"/>
    </row>
    <row r="19" spans="1:6" ht="12.75">
      <c r="A19" s="19"/>
      <c r="B19" s="19"/>
      <c r="C19" s="19"/>
      <c r="D19" s="19"/>
      <c r="E19" s="19"/>
      <c r="F19" s="19"/>
    </row>
    <row r="20" spans="1:6" ht="12.75" customHeight="1">
      <c r="A20" s="19"/>
      <c r="B20" s="19"/>
      <c r="C20" s="19"/>
      <c r="D20" s="19"/>
      <c r="E20" s="19"/>
      <c r="F20" s="19"/>
    </row>
    <row r="21" spans="1:6" ht="12.75" customHeight="1">
      <c r="A21" s="19"/>
      <c r="B21" s="19"/>
      <c r="C21" s="19"/>
      <c r="D21" s="19"/>
      <c r="E21" s="19"/>
      <c r="F21" s="19"/>
    </row>
    <row r="22" spans="1:6" ht="12.75" customHeight="1">
      <c r="A22" s="7"/>
      <c r="B22" s="7"/>
      <c r="C22" s="7"/>
      <c r="D22" s="7"/>
      <c r="E22" s="7"/>
      <c r="F22" s="7"/>
    </row>
    <row r="23" spans="1:6" ht="12.75" customHeight="1">
      <c r="A23" s="18" t="s">
        <v>50</v>
      </c>
      <c r="B23" s="19"/>
      <c r="C23" s="19"/>
      <c r="D23" s="19"/>
      <c r="E23" s="19"/>
      <c r="F23" s="19"/>
    </row>
    <row r="24" spans="1:6" ht="12.75" customHeight="1">
      <c r="A24" s="19"/>
      <c r="B24" s="19"/>
      <c r="C24" s="19"/>
      <c r="D24" s="19"/>
      <c r="E24" s="19"/>
      <c r="F24" s="19"/>
    </row>
    <row r="25" spans="1:6" ht="12.75" customHeight="1">
      <c r="A25" s="19"/>
      <c r="B25" s="19"/>
      <c r="C25" s="19"/>
      <c r="D25" s="19"/>
      <c r="E25" s="19"/>
      <c r="F25" s="19"/>
    </row>
    <row r="26" spans="1:6" s="9" customFormat="1" ht="12.75" customHeight="1">
      <c r="A26" s="19"/>
      <c r="B26" s="19"/>
      <c r="C26" s="19"/>
      <c r="D26" s="19"/>
      <c r="E26" s="19"/>
      <c r="F26" s="19"/>
    </row>
    <row r="27" spans="1:9" ht="12.75" customHeight="1">
      <c r="A27" s="20" t="s">
        <v>49</v>
      </c>
      <c r="B27" s="20"/>
      <c r="C27" s="20"/>
      <c r="D27" s="20"/>
      <c r="E27" s="20"/>
      <c r="F27" s="20"/>
      <c r="G27" s="12"/>
      <c r="H27" s="12"/>
      <c r="I27" s="12"/>
    </row>
    <row r="29" spans="1:7" ht="14.25">
      <c r="A29" s="22" t="s">
        <v>35</v>
      </c>
      <c r="B29" s="22"/>
      <c r="C29" s="22"/>
      <c r="D29" s="22"/>
      <c r="E29" s="22"/>
      <c r="F29" s="10"/>
      <c r="G29" t="s">
        <v>36</v>
      </c>
    </row>
    <row r="30" spans="1:7" ht="14.25" customHeight="1">
      <c r="A30" s="23" t="s">
        <v>23</v>
      </c>
      <c r="B30" s="23"/>
      <c r="C30" s="23"/>
      <c r="D30" s="23"/>
      <c r="E30" s="23"/>
      <c r="F30" s="11"/>
      <c r="G30" t="s">
        <v>39</v>
      </c>
    </row>
    <row r="31" spans="1:13" ht="14.25" customHeight="1">
      <c r="A31" s="23" t="s">
        <v>55</v>
      </c>
      <c r="B31" s="23"/>
      <c r="C31" s="23"/>
      <c r="D31" s="23"/>
      <c r="E31" s="23"/>
      <c r="F31" s="11"/>
      <c r="G31" t="s">
        <v>41</v>
      </c>
      <c r="K31" s="20" t="s">
        <v>42</v>
      </c>
      <c r="L31" s="20"/>
      <c r="M31" s="20"/>
    </row>
    <row r="32" spans="1:7" ht="14.25">
      <c r="A32" s="22" t="s">
        <v>24</v>
      </c>
      <c r="B32" s="22"/>
      <c r="C32" s="22"/>
      <c r="D32" s="22"/>
      <c r="E32" s="22"/>
      <c r="F32" s="10"/>
      <c r="G32" t="s">
        <v>34</v>
      </c>
    </row>
    <row r="33" spans="1:12" ht="14.25">
      <c r="A33" s="22" t="s">
        <v>56</v>
      </c>
      <c r="B33" s="22"/>
      <c r="C33" s="22"/>
      <c r="D33" s="22"/>
      <c r="E33" s="22"/>
      <c r="F33" s="10"/>
      <c r="G33" t="s">
        <v>43</v>
      </c>
      <c r="J33" s="20" t="s">
        <v>44</v>
      </c>
      <c r="K33" s="20"/>
      <c r="L33" s="20"/>
    </row>
    <row r="34" spans="1:6" ht="14.25">
      <c r="A34" s="22" t="s">
        <v>32</v>
      </c>
      <c r="B34" s="22"/>
      <c r="C34" s="22"/>
      <c r="D34" s="22"/>
      <c r="E34" s="22"/>
      <c r="F34" s="10"/>
    </row>
    <row r="35" spans="1:7" ht="14.25">
      <c r="A35" s="22" t="s">
        <v>33</v>
      </c>
      <c r="B35" s="22"/>
      <c r="C35" s="22"/>
      <c r="D35" s="22"/>
      <c r="E35" s="22"/>
      <c r="F35" s="10"/>
      <c r="G35" t="s">
        <v>57</v>
      </c>
    </row>
    <row r="36" spans="1:11" ht="14.25">
      <c r="A36" s="8" t="s">
        <v>25</v>
      </c>
      <c r="B36" s="10" t="s">
        <v>26</v>
      </c>
      <c r="C36" s="10"/>
      <c r="D36" s="10"/>
      <c r="E36" s="10"/>
      <c r="F36" s="10"/>
      <c r="G36" s="20" t="s">
        <v>45</v>
      </c>
      <c r="H36" s="20"/>
      <c r="I36" s="20"/>
      <c r="J36" s="20"/>
      <c r="K36" s="20"/>
    </row>
    <row r="37" spans="1:6" ht="14.25">
      <c r="A37" s="8" t="s">
        <v>27</v>
      </c>
      <c r="B37" s="10" t="s">
        <v>28</v>
      </c>
      <c r="C37" s="10"/>
      <c r="D37" s="10"/>
      <c r="E37" s="10"/>
      <c r="F37" s="10"/>
    </row>
    <row r="38" spans="1:7" ht="14.25">
      <c r="A38" s="8" t="s">
        <v>29</v>
      </c>
      <c r="B38" s="10" t="s">
        <v>30</v>
      </c>
      <c r="C38" s="10"/>
      <c r="D38" s="10"/>
      <c r="E38" s="10"/>
      <c r="F38" s="10"/>
      <c r="G38" t="s">
        <v>40</v>
      </c>
    </row>
    <row r="39" spans="1:12" ht="14.25">
      <c r="A39" s="8" t="s">
        <v>31</v>
      </c>
      <c r="B39" s="21" t="s">
        <v>48</v>
      </c>
      <c r="C39" s="21"/>
      <c r="D39" s="10"/>
      <c r="E39" s="10"/>
      <c r="F39" s="10"/>
      <c r="G39" t="s">
        <v>46</v>
      </c>
      <c r="I39" s="20" t="s">
        <v>47</v>
      </c>
      <c r="J39" s="20"/>
      <c r="K39" s="20"/>
      <c r="L39" s="20"/>
    </row>
    <row r="41" ht="12.75">
      <c r="A41" s="17" t="s">
        <v>38</v>
      </c>
    </row>
    <row r="42" spans="1:7" ht="12.75">
      <c r="A42" t="s">
        <v>37</v>
      </c>
      <c r="G42" t="s">
        <v>59</v>
      </c>
    </row>
  </sheetData>
  <sheetProtection sheet="1" objects="1" scenarios="1"/>
  <mergeCells count="25">
    <mergeCell ref="A11:C11"/>
    <mergeCell ref="A18:F21"/>
    <mergeCell ref="I7:M18"/>
    <mergeCell ref="A1:L1"/>
    <mergeCell ref="A4:D4"/>
    <mergeCell ref="A5:C5"/>
    <mergeCell ref="I4:L5"/>
    <mergeCell ref="A13:B13"/>
    <mergeCell ref="A15:D15"/>
    <mergeCell ref="A7:C7"/>
    <mergeCell ref="A9:C9"/>
    <mergeCell ref="A23:F26"/>
    <mergeCell ref="G36:K36"/>
    <mergeCell ref="I39:L39"/>
    <mergeCell ref="B39:C39"/>
    <mergeCell ref="A27:F27"/>
    <mergeCell ref="A29:E29"/>
    <mergeCell ref="A30:E30"/>
    <mergeCell ref="A31:E31"/>
    <mergeCell ref="A32:E32"/>
    <mergeCell ref="A33:E33"/>
    <mergeCell ref="A34:E34"/>
    <mergeCell ref="A35:E35"/>
    <mergeCell ref="K31:M31"/>
    <mergeCell ref="J33:L33"/>
  </mergeCells>
  <hyperlinks>
    <hyperlink ref="K31" r:id="rId1" display="http://www.erwerbslos.de/verein.html"/>
    <hyperlink ref="J33" r:id="rId2" display="http://www.erwerbslos.de/a-info.html"/>
    <hyperlink ref="G36" r:id="rId3" display="http://www.erwerbslos.de/qrecht-praktischq-sozial-infos-fuer-br.html"/>
    <hyperlink ref="I39" r:id="rId4" display="http://www.erwerbslos.de/medienbestellung.html"/>
    <hyperlink ref="B39" r:id="rId5" display="http://www.erwerbslos.de/"/>
    <hyperlink ref="A27" r:id="rId6" display="http://www.erwerbslos.de/qrecht-praktischq-sozial-infos-fuer-br/newsletter.html"/>
  </hyperlinks>
  <printOptions/>
  <pageMargins left="0.787401575" right="0.787401575" top="0.984251969" bottom="0.984251969" header="0.4921259845" footer="0.4921259845"/>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dimension ref="A3:K23"/>
  <sheetViews>
    <sheetView zoomScalePageLayoutView="0" workbookViewId="0" topLeftCell="A1">
      <selection activeCell="E20" sqref="E20"/>
    </sheetView>
  </sheetViews>
  <sheetFormatPr defaultColWidth="11.421875" defaultRowHeight="12.75"/>
  <cols>
    <col min="10" max="10" width="17.28125" style="0" customWidth="1"/>
    <col min="11" max="11" width="11.421875" style="13" customWidth="1"/>
  </cols>
  <sheetData>
    <row r="3" ht="12.75">
      <c r="A3" s="15" t="s">
        <v>54</v>
      </c>
    </row>
    <row r="5" spans="1:10" ht="12.75">
      <c r="A5" s="16" t="s">
        <v>52</v>
      </c>
      <c r="B5" s="14">
        <v>40</v>
      </c>
      <c r="C5" s="14">
        <v>40</v>
      </c>
      <c r="D5" s="14">
        <v>45</v>
      </c>
      <c r="E5" s="14">
        <v>50</v>
      </c>
      <c r="F5" s="14">
        <v>55</v>
      </c>
      <c r="G5" s="14">
        <v>60</v>
      </c>
      <c r="H5" s="14">
        <v>65</v>
      </c>
      <c r="J5" s="15" t="s">
        <v>53</v>
      </c>
    </row>
    <row r="6" spans="1:11" ht="12.75">
      <c r="A6" s="14">
        <v>5</v>
      </c>
      <c r="B6">
        <v>60</v>
      </c>
      <c r="C6">
        <v>55</v>
      </c>
      <c r="D6">
        <v>50</v>
      </c>
      <c r="E6">
        <v>45</v>
      </c>
      <c r="F6">
        <v>40</v>
      </c>
      <c r="G6">
        <v>35</v>
      </c>
      <c r="H6">
        <v>30</v>
      </c>
      <c r="J6" t="s">
        <v>20</v>
      </c>
      <c r="K6" s="13">
        <f>'Eingabemaske-Ergebnis'!F4</f>
        <v>0</v>
      </c>
    </row>
    <row r="7" spans="1:11" ht="12.75">
      <c r="A7" s="14">
        <v>5</v>
      </c>
      <c r="B7">
        <v>55</v>
      </c>
      <c r="C7">
        <v>50</v>
      </c>
      <c r="D7">
        <v>45</v>
      </c>
      <c r="E7">
        <v>40</v>
      </c>
      <c r="F7">
        <v>35</v>
      </c>
      <c r="G7">
        <v>30</v>
      </c>
      <c r="H7">
        <v>25</v>
      </c>
      <c r="J7" t="s">
        <v>51</v>
      </c>
      <c r="K7" s="13">
        <f>'Eingabemaske-Ergebnis'!F5</f>
        <v>0</v>
      </c>
    </row>
    <row r="8" spans="1:8" ht="12.75">
      <c r="A8" s="14">
        <v>10</v>
      </c>
      <c r="B8">
        <v>50</v>
      </c>
      <c r="C8">
        <v>45</v>
      </c>
      <c r="D8">
        <v>40</v>
      </c>
      <c r="E8">
        <v>35</v>
      </c>
      <c r="F8">
        <v>30</v>
      </c>
      <c r="G8">
        <v>25</v>
      </c>
      <c r="H8">
        <v>25</v>
      </c>
    </row>
    <row r="9" spans="1:8" ht="12.75">
      <c r="A9" s="14">
        <v>15</v>
      </c>
      <c r="B9">
        <v>45</v>
      </c>
      <c r="C9">
        <v>40</v>
      </c>
      <c r="D9">
        <v>35</v>
      </c>
      <c r="E9">
        <v>30</v>
      </c>
      <c r="F9">
        <v>25</v>
      </c>
      <c r="G9">
        <v>25</v>
      </c>
      <c r="H9">
        <v>25</v>
      </c>
    </row>
    <row r="10" spans="1:8" ht="12.75">
      <c r="A10" s="14">
        <v>20</v>
      </c>
      <c r="B10">
        <v>40</v>
      </c>
      <c r="C10">
        <v>35</v>
      </c>
      <c r="D10">
        <v>30</v>
      </c>
      <c r="E10">
        <v>25</v>
      </c>
      <c r="F10">
        <v>25</v>
      </c>
      <c r="G10">
        <v>25</v>
      </c>
      <c r="H10">
        <v>25</v>
      </c>
    </row>
    <row r="11" spans="1:8" ht="12.75">
      <c r="A11" s="14">
        <v>25</v>
      </c>
      <c r="B11">
        <v>35</v>
      </c>
      <c r="C11">
        <v>30</v>
      </c>
      <c r="D11">
        <v>25</v>
      </c>
      <c r="E11">
        <v>25</v>
      </c>
      <c r="F11">
        <v>25</v>
      </c>
      <c r="G11">
        <v>25</v>
      </c>
      <c r="H11">
        <v>25</v>
      </c>
    </row>
    <row r="12" spans="1:8" ht="12.75">
      <c r="A12" s="14">
        <v>30</v>
      </c>
      <c r="B12">
        <v>0</v>
      </c>
      <c r="C12">
        <v>25</v>
      </c>
      <c r="D12">
        <v>25</v>
      </c>
      <c r="E12">
        <v>25</v>
      </c>
      <c r="F12">
        <v>25</v>
      </c>
      <c r="G12">
        <v>25</v>
      </c>
      <c r="H12">
        <v>25</v>
      </c>
    </row>
    <row r="13" spans="1:8" ht="12.75">
      <c r="A13" s="14">
        <v>35</v>
      </c>
      <c r="B13">
        <v>0</v>
      </c>
      <c r="C13">
        <v>0</v>
      </c>
      <c r="D13">
        <v>25</v>
      </c>
      <c r="E13">
        <v>25</v>
      </c>
      <c r="F13">
        <v>25</v>
      </c>
      <c r="G13">
        <v>25</v>
      </c>
      <c r="H13">
        <v>25</v>
      </c>
    </row>
    <row r="14" spans="5:6" ht="12.75">
      <c r="E14" t="s">
        <v>17</v>
      </c>
      <c r="F14" t="s">
        <v>18</v>
      </c>
    </row>
    <row r="15" spans="1:6" ht="12.75">
      <c r="A15" t="s">
        <v>15</v>
      </c>
      <c r="D15" s="2">
        <f>IF('Eingabemaske-Ergebnis'!F4&gt;35,'Eingabemaske-Ergebnis'!F4-35,0)</f>
        <v>0</v>
      </c>
      <c r="E15" s="2">
        <f>D15/5</f>
        <v>0</v>
      </c>
      <c r="F15" s="2">
        <f>ROUNDDOWN(E15,0)</f>
        <v>0</v>
      </c>
    </row>
    <row r="16" spans="1:6" ht="12.75">
      <c r="A16" t="s">
        <v>16</v>
      </c>
      <c r="D16" s="2">
        <f>'Eingabemaske-Ergebnis'!F5</f>
        <v>0</v>
      </c>
      <c r="E16" s="2">
        <f>D16/5</f>
        <v>0</v>
      </c>
      <c r="F16" s="2">
        <f>ROUNDDOWN(E16,0)</f>
        <v>0</v>
      </c>
    </row>
    <row r="17" spans="1:6" ht="12.75">
      <c r="A17" t="s">
        <v>19</v>
      </c>
      <c r="F17" s="2">
        <f>F15+F16</f>
        <v>0</v>
      </c>
    </row>
    <row r="19" spans="1:3" ht="12.75">
      <c r="A19" t="s">
        <v>11</v>
      </c>
      <c r="C19">
        <f>60-F17*5</f>
        <v>60</v>
      </c>
    </row>
    <row r="20" spans="1:3" ht="12.75">
      <c r="A20" t="s">
        <v>12</v>
      </c>
      <c r="C20">
        <v>60</v>
      </c>
    </row>
    <row r="21" spans="1:3" ht="12.75">
      <c r="A21" t="s">
        <v>13</v>
      </c>
      <c r="C21">
        <v>25</v>
      </c>
    </row>
    <row r="23" spans="1:3" ht="12.75">
      <c r="A23" t="s">
        <v>14</v>
      </c>
      <c r="C23">
        <f>IF(C19&gt;60,C20,IF(C19&lt;C21,C21,C19))</f>
        <v>60</v>
      </c>
    </row>
  </sheetData>
  <sheetProtection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Förderverein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Künkler</dc:creator>
  <cp:keywords/>
  <dc:description/>
  <cp:lastModifiedBy>Kurt Nikolaus</cp:lastModifiedBy>
  <cp:lastPrinted>2014-03-05T14:23:18Z</cp:lastPrinted>
  <dcterms:created xsi:type="dcterms:W3CDTF">2013-12-11T10:59:59Z</dcterms:created>
  <dcterms:modified xsi:type="dcterms:W3CDTF">2017-04-18T13:50:28Z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